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72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R20" i="1"/>
  <c r="R19"/>
  <c r="R18"/>
  <c r="R17"/>
  <c r="R14"/>
  <c r="R13"/>
  <c r="R12"/>
  <c r="R11"/>
  <c r="H8"/>
  <c r="E8"/>
  <c r="I8" s="1"/>
  <c r="C8"/>
  <c r="B8"/>
  <c r="Q8" s="1"/>
  <c r="Q7"/>
  <c r="G7"/>
  <c r="M7" s="1"/>
  <c r="F7"/>
  <c r="L7" s="1"/>
  <c r="E7"/>
  <c r="Q6"/>
  <c r="G6"/>
  <c r="M6" s="1"/>
  <c r="E6"/>
  <c r="F6" s="1"/>
  <c r="L6" s="1"/>
  <c r="Q5"/>
  <c r="G5"/>
  <c r="M5" s="1"/>
  <c r="F5"/>
  <c r="L5" s="1"/>
  <c r="E5"/>
  <c r="J7" l="1"/>
  <c r="K7" s="1"/>
  <c r="J6"/>
  <c r="K6" s="1"/>
  <c r="J5"/>
  <c r="K5" s="1"/>
  <c r="G8"/>
  <c r="M8" s="1"/>
  <c r="F8"/>
  <c r="L8" s="1"/>
  <c r="J8"/>
  <c r="K8" l="1"/>
  <c r="N8"/>
  <c r="O8" l="1"/>
  <c r="O5"/>
  <c r="O7"/>
  <c r="O6"/>
  <c r="R6" l="1"/>
  <c r="P6"/>
  <c r="P8"/>
  <c r="R8"/>
  <c r="R5"/>
  <c r="P5"/>
  <c r="P7"/>
  <c r="R7"/>
</calcChain>
</file>

<file path=xl/sharedStrings.xml><?xml version="1.0" encoding="utf-8"?>
<sst xmlns="http://schemas.openxmlformats.org/spreadsheetml/2006/main" count="65" uniqueCount="54">
  <si>
    <t>(1)</t>
  </si>
  <si>
    <t>ΟΝΟΜΑ ΕΠΙΧ/ΣΗΣ</t>
  </si>
  <si>
    <t>ΑΞΙΑ ΣΤΑΘΕΡΟΥ ΚΕΦΑΛ. ΑΝΑΛΩΘ. ΕΝΤΟΣ ΠΕΡΙΟΔΟΥ</t>
  </si>
  <si>
    <t>ΑΞΙΑ ΜΕΤΑΒΛ. ΚΕΦΑΛ. ΑΝΑΛΩΘ. ΕΝΤΟΣ ΠΕΡΙΟΔΟΥ</t>
  </si>
  <si>
    <t>ΣΥΝΤ. ΕΚΜΕΤ.               %</t>
  </si>
  <si>
    <t>ΔΗΜΙΟΥΡΓ. ΥΠΕΡΑΞΙΑ ΕΝΤΟΣ ΠΕΡΙΟΔΟΥ</t>
  </si>
  <si>
    <t>ΔΗΜΙΟΥΡΓ. ΣΥΝΟΛΙΚΗ ΑΞΙΑ ΕΝΤΟΣ ΠΕΡΙΟΔΟΥ</t>
  </si>
  <si>
    <t>ΚΟΣΤΟΣ ΠΑΡΑΓΩΓΗΣ ΠΕΡΙΟΔΟΥ</t>
  </si>
  <si>
    <t>ΠΑΡΑΓΩΓΗ ΠΕΡΙΟΔΟΥ (ΠΟΣΟΤΗΤΑ ΑΞΙΩΝ ΧΡΗΣΗΣ)</t>
  </si>
  <si>
    <t>ΠΟΣΟΣΤΟ ΚΕΡΔΟΥΣ ΚΛΑΔΟΥ ΣΤΗΝ ΑΓΟΡΑ</t>
  </si>
  <si>
    <t>ΤΙΜΗ ΠΑΡΑΓ.</t>
  </si>
  <si>
    <t>ΤΙΜΗ - ΑΞΙΑ (SUPER PROFIT)</t>
  </si>
  <si>
    <t>ΕΝΣΩΜΑΤ. ΑΞΙΑ ΑΝΑ ΜΟΝΑΔΑ ΠΡΟΙΟΝΤΟΣ</t>
  </si>
  <si>
    <t>ΚΟΣΤΟΣ ΠΑΡΑΓ. ΑΝΑ ΜΟΝΑΔΑ ΠΡΟΙΟΝΤ.</t>
  </si>
  <si>
    <t>ΔΙΑΜΟΡΦ. ΤΙΜΗ ΜΟΝΑΔΑΣ ΣΤΗΝ ΑΓΟΡΑ</t>
  </si>
  <si>
    <t>ΚΕΡΔΟΣ ΚΑΤΆ ΜΟΝΑΔΑ</t>
  </si>
  <si>
    <t>ΚΕΡΔΟΣ ΕΠΙΧ/ΣΗΣ    %</t>
  </si>
  <si>
    <t>ΟΡΓΑΝΙΚΗ ΣΥΝΘΕΣΗ ΚΕΦΑΛ.</t>
  </si>
  <si>
    <t>ΑΠΟΛΥΤΟ ΚΕΡΔΟΣ</t>
  </si>
  <si>
    <t>C</t>
  </si>
  <si>
    <t>V</t>
  </si>
  <si>
    <t>r</t>
  </si>
  <si>
    <t>SV</t>
  </si>
  <si>
    <t>C+V+SV</t>
  </si>
  <si>
    <t>C+V</t>
  </si>
  <si>
    <t>Q</t>
  </si>
  <si>
    <t>(10)-(6)</t>
  </si>
  <si>
    <t>(C+V+S)/Q</t>
  </si>
  <si>
    <t>(C+V)/Q</t>
  </si>
  <si>
    <t>P</t>
  </si>
  <si>
    <t>(14) - (13)</t>
  </si>
  <si>
    <t>(2)/(3)</t>
  </si>
  <si>
    <t>(8)Χ(15)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</si>
  <si>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</si>
  <si>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</si>
  <si>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</si>
  <si>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</si>
  <si>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</si>
  <si>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</si>
  <si>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</si>
  <si>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</si>
  <si>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</si>
  <si>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</si>
  <si>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</si>
  <si>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</si>
  <si>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</si>
  <si>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</si>
  <si>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</si>
  <si>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</si>
  <si>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</si>
  <si>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Α</t>
  </si>
  <si>
    <t>Β</t>
  </si>
  <si>
    <t>Γ</t>
  </si>
  <si>
    <t>ΚΛΑΔΟΣ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</si>
</sst>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4" fillId="0" borderId="2" xfId="0" applyNumberFormat="1" applyFont="1" applyBorder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topLeftCell="A4" workbookViewId="0">
      <selection activeCell="C2" sqref="C2"/>
    </sheetView>
  </sheetViews>
  <sheetFormatPr defaultRowHeight="15"/>
  <cols>
    <col min="1" max="1" width="8.28515625" customWidth="1"/>
    <col min="2" max="3" width="8.7109375" customWidth="1"/>
    <col min="4" max="4" width="5.85546875" bestFit="1" customWidth="1"/>
    <col min="5" max="8" width="8.7109375" customWidth="1"/>
    <col min="9" max="9" width="7.140625" bestFit="1" customWidth="1"/>
    <col min="10" max="10" width="6" bestFit="1" customWidth="1"/>
    <col min="11" max="12" width="8.7109375" customWidth="1"/>
    <col min="13" max="13" width="7.42578125" bestFit="1" customWidth="1"/>
    <col min="14" max="14" width="8.28515625" bestFit="1" customWidth="1"/>
    <col min="15" max="15" width="7.85546875" customWidth="1"/>
    <col min="16" max="16" width="7.140625" bestFit="1" customWidth="1"/>
    <col min="17" max="17" width="8.7109375" customWidth="1"/>
    <col min="18" max="18" width="8" style="16" customWidth="1"/>
  </cols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68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9" t="s">
        <v>18</v>
      </c>
    </row>
    <row r="3" spans="1:18" ht="12" customHeight="1">
      <c r="A3" s="20"/>
      <c r="B3" s="20" t="s">
        <v>19</v>
      </c>
      <c r="C3" s="20" t="s">
        <v>20</v>
      </c>
      <c r="D3" s="20" t="s">
        <v>21</v>
      </c>
      <c r="E3" s="20" t="s">
        <v>22</v>
      </c>
      <c r="F3" s="20" t="s">
        <v>23</v>
      </c>
      <c r="G3" s="20" t="s">
        <v>24</v>
      </c>
      <c r="H3" s="20" t="s">
        <v>25</v>
      </c>
      <c r="I3" s="20"/>
      <c r="J3" s="20"/>
      <c r="K3" s="20" t="s">
        <v>26</v>
      </c>
      <c r="L3" s="20" t="s">
        <v>27</v>
      </c>
      <c r="M3" s="20" t="s">
        <v>28</v>
      </c>
      <c r="N3" s="20" t="s">
        <v>29</v>
      </c>
      <c r="O3" s="20" t="s">
        <v>30</v>
      </c>
      <c r="P3" s="5"/>
      <c r="Q3" s="20" t="s">
        <v>31</v>
      </c>
      <c r="R3" s="9" t="s">
        <v>32</v>
      </c>
    </row>
    <row r="4" spans="1:18" ht="12" customHeight="1">
      <c r="A4" s="20" t="s">
        <v>0</v>
      </c>
      <c r="B4" s="20" t="s">
        <v>33</v>
      </c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  <c r="H4" s="20" t="s">
        <v>39</v>
      </c>
      <c r="I4" s="20" t="s">
        <v>40</v>
      </c>
      <c r="J4" s="20" t="s">
        <v>41</v>
      </c>
      <c r="K4" s="20" t="s">
        <v>42</v>
      </c>
      <c r="L4" s="20" t="s">
        <v>43</v>
      </c>
      <c r="M4" s="20" t="s">
        <v>44</v>
      </c>
      <c r="N4" s="20" t="s">
        <v>45</v>
      </c>
      <c r="O4" s="20" t="s">
        <v>46</v>
      </c>
      <c r="P4" s="20" t="s">
        <v>47</v>
      </c>
      <c r="Q4" s="20" t="s">
        <v>48</v>
      </c>
      <c r="R4" s="20" t="s">
        <v>49</v>
      </c>
    </row>
    <row r="5" spans="1:18" ht="12" customHeight="1">
      <c r="A5" s="3" t="s">
        <v>50</v>
      </c>
      <c r="B5" s="3">
        <v>100</v>
      </c>
      <c r="C5" s="3">
        <v>50</v>
      </c>
      <c r="D5" s="4">
        <v>0.8</v>
      </c>
      <c r="E5" s="3">
        <f>(D5*C5)</f>
        <v>40</v>
      </c>
      <c r="F5" s="3">
        <f>B5+C5+E5</f>
        <v>190</v>
      </c>
      <c r="G5" s="3">
        <f>B5+C5</f>
        <v>150</v>
      </c>
      <c r="H5" s="3">
        <v>300</v>
      </c>
      <c r="I5" s="5"/>
      <c r="J5" s="6">
        <f>(B5+C5)*(1+$I$8)</f>
        <v>190</v>
      </c>
      <c r="K5" s="7">
        <f>J5-F5</f>
        <v>0</v>
      </c>
      <c r="L5" s="8">
        <f>F5/H5</f>
        <v>0.6333333333333333</v>
      </c>
      <c r="M5" s="8">
        <f>G5/H5</f>
        <v>0.5</v>
      </c>
      <c r="N5" s="8"/>
      <c r="O5" s="8">
        <f>$N$8-M5</f>
        <v>0.1333333333333333</v>
      </c>
      <c r="P5" s="5">
        <f>O5/M5</f>
        <v>0.26666666666666661</v>
      </c>
      <c r="Q5" s="9">
        <f>B5/C5</f>
        <v>2</v>
      </c>
      <c r="R5" s="9">
        <f>H5*O5</f>
        <v>39.999999999999993</v>
      </c>
    </row>
    <row r="6" spans="1:18" ht="12" customHeight="1">
      <c r="A6" s="3" t="s">
        <v>51</v>
      </c>
      <c r="B6" s="3">
        <v>100</v>
      </c>
      <c r="C6" s="3">
        <v>50</v>
      </c>
      <c r="D6" s="4">
        <v>0.8</v>
      </c>
      <c r="E6" s="3">
        <f t="shared" ref="E6:E8" si="0">(D6*C6)</f>
        <v>40</v>
      </c>
      <c r="F6" s="3">
        <f t="shared" ref="F6:F8" si="1">B6+C6+E6</f>
        <v>190</v>
      </c>
      <c r="G6" s="3">
        <f t="shared" ref="G6:G8" si="2">B6+C6</f>
        <v>150</v>
      </c>
      <c r="H6" s="3">
        <v>300</v>
      </c>
      <c r="I6" s="5"/>
      <c r="J6" s="6">
        <f t="shared" ref="J6:J8" si="3">(B6+C6)*(1+$I$8)</f>
        <v>190</v>
      </c>
      <c r="K6" s="7">
        <f t="shared" ref="K6:K8" si="4">J6-F6</f>
        <v>0</v>
      </c>
      <c r="L6" s="8">
        <f t="shared" ref="L6:L8" si="5">F6/H6</f>
        <v>0.6333333333333333</v>
      </c>
      <c r="M6" s="8">
        <f t="shared" ref="M6:M8" si="6">G6/H6</f>
        <v>0.5</v>
      </c>
      <c r="N6" s="8"/>
      <c r="O6" s="8">
        <f t="shared" ref="O6:O8" si="7">$N$8-M6</f>
        <v>0.1333333333333333</v>
      </c>
      <c r="P6" s="5">
        <f t="shared" ref="P6:P8" si="8">O6/M6</f>
        <v>0.26666666666666661</v>
      </c>
      <c r="Q6" s="9">
        <f t="shared" ref="Q6:Q8" si="9">B6/C6</f>
        <v>2</v>
      </c>
      <c r="R6" s="9">
        <f t="shared" ref="R6:R8" si="10">H6*O6</f>
        <v>39.999999999999993</v>
      </c>
    </row>
    <row r="7" spans="1:18" ht="12" customHeight="1">
      <c r="A7" s="3" t="s">
        <v>52</v>
      </c>
      <c r="B7" s="3">
        <v>100</v>
      </c>
      <c r="C7" s="3">
        <v>50</v>
      </c>
      <c r="D7" s="4">
        <v>0.8</v>
      </c>
      <c r="E7" s="3">
        <f t="shared" si="0"/>
        <v>40</v>
      </c>
      <c r="F7" s="3">
        <f t="shared" si="1"/>
        <v>190</v>
      </c>
      <c r="G7" s="3">
        <f t="shared" si="2"/>
        <v>150</v>
      </c>
      <c r="H7" s="3">
        <v>300</v>
      </c>
      <c r="I7" s="5"/>
      <c r="J7" s="6">
        <f t="shared" si="3"/>
        <v>190</v>
      </c>
      <c r="K7" s="7">
        <f t="shared" si="4"/>
        <v>0</v>
      </c>
      <c r="L7" s="8">
        <f t="shared" si="5"/>
        <v>0.6333333333333333</v>
      </c>
      <c r="M7" s="8">
        <f t="shared" si="6"/>
        <v>0.5</v>
      </c>
      <c r="N7" s="8"/>
      <c r="O7" s="8">
        <f t="shared" si="7"/>
        <v>0.1333333333333333</v>
      </c>
      <c r="P7" s="5">
        <f t="shared" si="8"/>
        <v>0.26666666666666661</v>
      </c>
      <c r="Q7" s="9">
        <f t="shared" si="9"/>
        <v>2</v>
      </c>
      <c r="R7" s="9">
        <f t="shared" si="10"/>
        <v>39.999999999999993</v>
      </c>
    </row>
    <row r="8" spans="1:18" s="2" customFormat="1" ht="12" customHeight="1">
      <c r="A8" s="10" t="s">
        <v>53</v>
      </c>
      <c r="B8" s="10">
        <f>SUM(B5:B7)</f>
        <v>300</v>
      </c>
      <c r="C8" s="10">
        <f>SUM(C5:C7)</f>
        <v>150</v>
      </c>
      <c r="D8" s="11">
        <v>0.8</v>
      </c>
      <c r="E8" s="10">
        <f t="shared" si="0"/>
        <v>120</v>
      </c>
      <c r="F8" s="10">
        <f t="shared" si="1"/>
        <v>570</v>
      </c>
      <c r="G8" s="10">
        <f t="shared" si="2"/>
        <v>450</v>
      </c>
      <c r="H8" s="10">
        <f>SUM(H5:H7)</f>
        <v>900</v>
      </c>
      <c r="I8" s="12">
        <f t="shared" ref="I8" si="11">$E$8/($B$8+$C$8)</f>
        <v>0.26666666666666666</v>
      </c>
      <c r="J8" s="13">
        <f t="shared" si="3"/>
        <v>570</v>
      </c>
      <c r="K8" s="14">
        <f t="shared" si="4"/>
        <v>0</v>
      </c>
      <c r="L8" s="15">
        <f t="shared" si="5"/>
        <v>0.6333333333333333</v>
      </c>
      <c r="M8" s="15">
        <f t="shared" si="6"/>
        <v>0.5</v>
      </c>
      <c r="N8" s="15">
        <f t="shared" ref="N8" si="12">$J$8/$H$8</f>
        <v>0.6333333333333333</v>
      </c>
      <c r="O8" s="15">
        <f t="shared" si="7"/>
        <v>0.1333333333333333</v>
      </c>
      <c r="P8" s="12">
        <f t="shared" si="8"/>
        <v>0.26666666666666661</v>
      </c>
      <c r="Q8" s="1">
        <f t="shared" si="9"/>
        <v>2</v>
      </c>
      <c r="R8" s="1">
        <f t="shared" si="10"/>
        <v>119.99999999999997</v>
      </c>
    </row>
    <row r="10" spans="1:18">
      <c r="A10" s="17" t="s">
        <v>33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A11" s="3" t="s">
        <v>50</v>
      </c>
      <c r="B11" s="3">
        <v>100</v>
      </c>
      <c r="C11" s="3">
        <v>50</v>
      </c>
      <c r="D11" s="4">
        <v>0.8</v>
      </c>
      <c r="E11" s="3">
        <v>40</v>
      </c>
      <c r="F11" s="3">
        <v>190</v>
      </c>
      <c r="G11" s="3">
        <v>150</v>
      </c>
      <c r="H11" s="3">
        <v>300</v>
      </c>
      <c r="I11" s="5"/>
      <c r="J11" s="6">
        <v>185.78947368421055</v>
      </c>
      <c r="K11" s="7">
        <v>-4.2105263157894512</v>
      </c>
      <c r="L11" s="8">
        <v>0.6333333333333333</v>
      </c>
      <c r="M11" s="8">
        <v>0.5</v>
      </c>
      <c r="N11" s="8"/>
      <c r="O11" s="8">
        <v>4.2857142857143371E-3</v>
      </c>
      <c r="P11" s="5">
        <v>8.5714285714286742E-3</v>
      </c>
      <c r="Q11" s="9">
        <v>2</v>
      </c>
      <c r="R11" s="9">
        <f>H11*O11</f>
        <v>1.2857142857143011</v>
      </c>
    </row>
    <row r="12" spans="1:18">
      <c r="A12" s="3" t="s">
        <v>51</v>
      </c>
      <c r="B12" s="3">
        <v>100</v>
      </c>
      <c r="C12" s="3">
        <v>50</v>
      </c>
      <c r="D12" s="4">
        <v>0.8</v>
      </c>
      <c r="E12" s="3">
        <v>40</v>
      </c>
      <c r="F12" s="3">
        <v>190</v>
      </c>
      <c r="G12" s="3">
        <v>150</v>
      </c>
      <c r="H12" s="3">
        <v>300</v>
      </c>
      <c r="I12" s="5"/>
      <c r="J12" s="6">
        <v>185.78947368421055</v>
      </c>
      <c r="K12" s="7">
        <v>-4.2105263157894512</v>
      </c>
      <c r="L12" s="8">
        <v>0.6333333333333333</v>
      </c>
      <c r="M12" s="8">
        <v>0.5</v>
      </c>
      <c r="N12" s="8"/>
      <c r="O12" s="8">
        <v>4.2857142857143371E-3</v>
      </c>
      <c r="P12" s="5">
        <v>8.5714285714286742E-3</v>
      </c>
      <c r="Q12" s="9">
        <v>2</v>
      </c>
      <c r="R12" s="9">
        <f t="shared" ref="R12:R14" si="13">H12*O12</f>
        <v>1.2857142857143011</v>
      </c>
    </row>
    <row r="13" spans="1:18">
      <c r="A13" s="3" t="s">
        <v>52</v>
      </c>
      <c r="B13" s="3">
        <v>200</v>
      </c>
      <c r="C13" s="3">
        <v>70</v>
      </c>
      <c r="D13" s="4">
        <v>0.8</v>
      </c>
      <c r="E13" s="3">
        <v>56</v>
      </c>
      <c r="F13" s="3">
        <v>326</v>
      </c>
      <c r="G13" s="3">
        <v>270</v>
      </c>
      <c r="H13" s="3">
        <v>800</v>
      </c>
      <c r="I13" s="5"/>
      <c r="J13" s="6">
        <v>334.42105263157896</v>
      </c>
      <c r="K13" s="7">
        <v>8.4210526315789593</v>
      </c>
      <c r="L13" s="8">
        <v>0.40749999999999997</v>
      </c>
      <c r="M13" s="8">
        <v>0.33750000000000002</v>
      </c>
      <c r="N13" s="8"/>
      <c r="O13" s="8">
        <v>0.16678571428571431</v>
      </c>
      <c r="P13" s="5">
        <v>0.49417989417989422</v>
      </c>
      <c r="Q13" s="9">
        <v>2.8571428571428572</v>
      </c>
      <c r="R13" s="9">
        <f t="shared" si="13"/>
        <v>133.42857142857144</v>
      </c>
    </row>
    <row r="14" spans="1:18">
      <c r="A14" s="10" t="s">
        <v>53</v>
      </c>
      <c r="B14" s="10">
        <v>400</v>
      </c>
      <c r="C14" s="10">
        <v>170</v>
      </c>
      <c r="D14" s="11">
        <v>0.8</v>
      </c>
      <c r="E14" s="10">
        <v>136</v>
      </c>
      <c r="F14" s="10">
        <v>706</v>
      </c>
      <c r="G14" s="10">
        <v>570</v>
      </c>
      <c r="H14" s="10">
        <v>1400</v>
      </c>
      <c r="I14" s="12">
        <v>0.23859649122807017</v>
      </c>
      <c r="J14" s="13">
        <v>706</v>
      </c>
      <c r="K14" s="14">
        <v>0</v>
      </c>
      <c r="L14" s="15">
        <v>0.50428571428571434</v>
      </c>
      <c r="M14" s="15">
        <v>0.40714285714285714</v>
      </c>
      <c r="N14" s="15">
        <v>0.50428571428571434</v>
      </c>
      <c r="O14" s="15">
        <v>9.7142857142857197E-2</v>
      </c>
      <c r="P14" s="12">
        <v>0.23859649122807031</v>
      </c>
      <c r="Q14" s="1">
        <v>2.3529411764705883</v>
      </c>
      <c r="R14" s="1">
        <f t="shared" si="13"/>
        <v>136.00000000000009</v>
      </c>
    </row>
    <row r="16" spans="1:18">
      <c r="A16" s="17" t="s">
        <v>34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3" t="s">
        <v>50</v>
      </c>
      <c r="B17" s="3">
        <v>200</v>
      </c>
      <c r="C17" s="3">
        <v>70</v>
      </c>
      <c r="D17" s="4">
        <v>0.8</v>
      </c>
      <c r="E17" s="3">
        <v>56</v>
      </c>
      <c r="F17" s="3">
        <v>326</v>
      </c>
      <c r="G17" s="3">
        <v>270</v>
      </c>
      <c r="H17" s="3">
        <v>800</v>
      </c>
      <c r="I17" s="5"/>
      <c r="J17" s="6">
        <v>326</v>
      </c>
      <c r="K17" s="7">
        <v>0</v>
      </c>
      <c r="L17" s="8">
        <v>0.40749999999999997</v>
      </c>
      <c r="M17" s="8">
        <v>0.33750000000000002</v>
      </c>
      <c r="N17" s="8"/>
      <c r="O17" s="8">
        <v>7.0000000000000007E-2</v>
      </c>
      <c r="P17" s="5">
        <v>0.2074074074074074</v>
      </c>
      <c r="Q17" s="9">
        <v>2.8571428571428572</v>
      </c>
      <c r="R17" s="9">
        <f>H17*O17</f>
        <v>56.000000000000007</v>
      </c>
    </row>
    <row r="18" spans="1:18">
      <c r="A18" s="3" t="s">
        <v>51</v>
      </c>
      <c r="B18" s="3">
        <v>200</v>
      </c>
      <c r="C18" s="3">
        <v>70</v>
      </c>
      <c r="D18" s="4">
        <v>0.8</v>
      </c>
      <c r="E18" s="3">
        <v>56</v>
      </c>
      <c r="F18" s="3">
        <v>326</v>
      </c>
      <c r="G18" s="3">
        <v>270</v>
      </c>
      <c r="H18" s="3">
        <v>800</v>
      </c>
      <c r="I18" s="5"/>
      <c r="J18" s="6">
        <v>326</v>
      </c>
      <c r="K18" s="7">
        <v>0</v>
      </c>
      <c r="L18" s="8">
        <v>0.40749999999999997</v>
      </c>
      <c r="M18" s="8">
        <v>0.33750000000000002</v>
      </c>
      <c r="N18" s="8"/>
      <c r="O18" s="8">
        <v>7.0000000000000007E-2</v>
      </c>
      <c r="P18" s="5">
        <v>0.2074074074074074</v>
      </c>
      <c r="Q18" s="9">
        <v>2.8571428571428572</v>
      </c>
      <c r="R18" s="9">
        <f t="shared" ref="R18:R20" si="14">H18*O18</f>
        <v>56.000000000000007</v>
      </c>
    </row>
    <row r="19" spans="1:18">
      <c r="A19" s="3" t="s">
        <v>52</v>
      </c>
      <c r="B19" s="3">
        <v>200</v>
      </c>
      <c r="C19" s="3">
        <v>70</v>
      </c>
      <c r="D19" s="4">
        <v>0.8</v>
      </c>
      <c r="E19" s="3">
        <v>56</v>
      </c>
      <c r="F19" s="3">
        <v>326</v>
      </c>
      <c r="G19" s="3">
        <v>270</v>
      </c>
      <c r="H19" s="3">
        <v>800</v>
      </c>
      <c r="I19" s="5"/>
      <c r="J19" s="6">
        <v>326</v>
      </c>
      <c r="K19" s="7">
        <v>0</v>
      </c>
      <c r="L19" s="8">
        <v>0.40749999999999997</v>
      </c>
      <c r="M19" s="8">
        <v>0.33750000000000002</v>
      </c>
      <c r="N19" s="8"/>
      <c r="O19" s="8">
        <v>7.0000000000000007E-2</v>
      </c>
      <c r="P19" s="5">
        <v>0.2074074074074074</v>
      </c>
      <c r="Q19" s="9">
        <v>2.8571428571428572</v>
      </c>
      <c r="R19" s="9">
        <f t="shared" si="14"/>
        <v>56.000000000000007</v>
      </c>
    </row>
    <row r="20" spans="1:18">
      <c r="A20" s="10" t="s">
        <v>53</v>
      </c>
      <c r="B20" s="10">
        <v>600</v>
      </c>
      <c r="C20" s="10">
        <v>210</v>
      </c>
      <c r="D20" s="11">
        <v>0.8</v>
      </c>
      <c r="E20" s="10">
        <v>168</v>
      </c>
      <c r="F20" s="10">
        <v>978</v>
      </c>
      <c r="G20" s="10">
        <v>810</v>
      </c>
      <c r="H20" s="10">
        <v>2400</v>
      </c>
      <c r="I20" s="12">
        <v>0.2074074074074074</v>
      </c>
      <c r="J20" s="13">
        <v>978.00000000000011</v>
      </c>
      <c r="K20" s="14">
        <v>0</v>
      </c>
      <c r="L20" s="15">
        <v>0.40749999999999997</v>
      </c>
      <c r="M20" s="15">
        <v>0.33750000000000002</v>
      </c>
      <c r="N20" s="15">
        <v>0.40750000000000003</v>
      </c>
      <c r="O20" s="15">
        <v>7.0000000000000007E-2</v>
      </c>
      <c r="P20" s="12">
        <v>0.2074074074074074</v>
      </c>
      <c r="Q20" s="1">
        <v>2.8571428571428572</v>
      </c>
      <c r="R20" s="1">
        <f t="shared" si="14"/>
        <v>168.00000000000003</v>
      </c>
    </row>
  </sheetData>
  <mergeCells count="3">
    <mergeCell ref="A1:R1"/>
    <mergeCell ref="A10:R10"/>
    <mergeCell ref="A16:R16"/>
  </mergeCells>
  <pageMargins left="0" right="0" top="0.74803149606299213" bottom="0.74803149606299213" header="0.31496062992125984" footer="0.31496062992125984"/>
  <pageSetup paperSize="9" orientation="landscape" r:id="rId1"/>
  <headerFooter>
    <oddHeader>&amp;LΝΙΚΟΣ ΧΑΡΙΤΩΝΙΔΗΣ&amp;R&amp;F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n.charito</dc:creator>
  <cp:lastModifiedBy>n.charito</cp:lastModifiedBy>
  <cp:lastPrinted>2021-05-13T18:00:59Z</cp:lastPrinted>
  <dcterms:created xsi:type="dcterms:W3CDTF">2021-05-13T17:43:12Z</dcterms:created>
  <dcterms:modified xsi:type="dcterms:W3CDTF">2021-05-15T05:57:44Z</dcterms:modified>
</cp:coreProperties>
</file>